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днз 77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<sst xmlns="http://schemas.openxmlformats.org/spreadsheetml/2006/main" count="265" uniqueCount="155">
  <si>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</si>
  <si>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</si>
  <si>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№77 "Берізка"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</si>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</sst>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K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D17" sqref="D17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2:19" ht="1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</row>
    <row r="3" spans="2:19" ht="15"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3" t="s">
        <v>5</v>
      </c>
      <c r="E5" s="88" t="s">
        <v>6</v>
      </c>
      <c r="F5" s="88" t="s">
        <v>7</v>
      </c>
      <c r="G5" s="88" t="s">
        <v>8</v>
      </c>
      <c r="H5" s="88" t="s">
        <v>9</v>
      </c>
      <c r="I5" s="88" t="s">
        <v>10</v>
      </c>
      <c r="J5" s="88" t="s">
        <v>11</v>
      </c>
      <c r="K5" s="88" t="s">
        <v>12</v>
      </c>
      <c r="L5" s="88" t="s">
        <v>13</v>
      </c>
      <c r="M5" s="88" t="s">
        <v>14</v>
      </c>
      <c r="N5" s="88" t="s">
        <v>15</v>
      </c>
      <c r="O5" s="88" t="s">
        <v>16</v>
      </c>
      <c r="P5" s="90" t="s">
        <v>17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517207.9</v>
      </c>
      <c r="E8" s="12">
        <f t="shared" si="0"/>
        <v>563350.3300000001</v>
      </c>
      <c r="F8" s="12">
        <f t="shared" si="0"/>
        <v>744939.9</v>
      </c>
      <c r="G8" s="12">
        <f t="shared" si="0"/>
        <v>627086.2600000001</v>
      </c>
      <c r="H8" s="12">
        <f t="shared" si="0"/>
        <v>709691.65</v>
      </c>
      <c r="I8" s="12">
        <f t="shared" si="0"/>
        <v>1102852</v>
      </c>
      <c r="J8" s="12">
        <f t="shared" si="0"/>
        <v>407237.76</v>
      </c>
      <c r="K8" s="12">
        <f t="shared" si="0"/>
        <v>472526.64</v>
      </c>
      <c r="L8" s="12">
        <f t="shared" si="0"/>
        <v>580381.91</v>
      </c>
      <c r="M8" s="12">
        <f t="shared" si="0"/>
        <v>578263.5299999999</v>
      </c>
      <c r="N8" s="12">
        <f t="shared" si="0"/>
        <v>0</v>
      </c>
      <c r="O8" s="12">
        <f>O9+O14+O42</f>
        <v>0</v>
      </c>
      <c r="P8" s="12">
        <f>D8+E8+F8+G8+H8+I8+J8+K8+L8+M8+N8+O8</f>
        <v>6303537.88</v>
      </c>
    </row>
    <row r="9" spans="2:16" ht="28.5" customHeight="1">
      <c r="B9" s="13" t="s">
        <v>21</v>
      </c>
      <c r="C9" s="10">
        <v>2100</v>
      </c>
      <c r="D9" s="12">
        <f>D10</f>
        <v>512521.29000000004</v>
      </c>
      <c r="E9" s="12">
        <f>E10</f>
        <v>513515.61000000004</v>
      </c>
      <c r="F9" s="12">
        <f>F10</f>
        <v>527900.54</v>
      </c>
      <c r="G9" s="12">
        <f>G10</f>
        <v>497295.94000000006</v>
      </c>
      <c r="H9" s="12">
        <f aca="true" t="shared" si="1" ref="H9:O9">H10</f>
        <v>531609.6</v>
      </c>
      <c r="I9" s="12">
        <f t="shared" si="1"/>
        <v>1042577.3400000001</v>
      </c>
      <c r="J9" s="12">
        <f t="shared" si="1"/>
        <v>345837.09</v>
      </c>
      <c r="K9" s="12">
        <f t="shared" si="1"/>
        <v>399323.54</v>
      </c>
      <c r="L9" s="12">
        <f t="shared" si="1"/>
        <v>504547.23</v>
      </c>
      <c r="M9" s="12">
        <f t="shared" si="1"/>
        <v>515769.44999999995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5390897.63</v>
      </c>
    </row>
    <row r="10" spans="2:16" ht="15" customHeight="1">
      <c r="B10" s="13" t="s">
        <v>22</v>
      </c>
      <c r="C10" s="11">
        <v>2110</v>
      </c>
      <c r="D10" s="12">
        <f>D11+D13</f>
        <v>512521.29000000004</v>
      </c>
      <c r="E10" s="12">
        <f>E11+E13</f>
        <v>513515.61000000004</v>
      </c>
      <c r="F10" s="12">
        <f>F11+F13</f>
        <v>527900.54</v>
      </c>
      <c r="G10" s="12">
        <f>G11+G13</f>
        <v>497295.94000000006</v>
      </c>
      <c r="H10" s="12">
        <f aca="true" t="shared" si="3" ref="H10:O10">H11+H13</f>
        <v>531609.6</v>
      </c>
      <c r="I10" s="12">
        <f t="shared" si="3"/>
        <v>1042577.3400000001</v>
      </c>
      <c r="J10" s="12">
        <f t="shared" si="3"/>
        <v>345837.09</v>
      </c>
      <c r="K10" s="12">
        <f t="shared" si="3"/>
        <v>399323.54</v>
      </c>
      <c r="L10" s="12">
        <f t="shared" si="3"/>
        <v>504547.23</v>
      </c>
      <c r="M10" s="12">
        <f t="shared" si="3"/>
        <v>515769.44999999995</v>
      </c>
      <c r="N10" s="12">
        <f t="shared" si="3"/>
        <v>0</v>
      </c>
      <c r="O10" s="12">
        <f t="shared" si="3"/>
        <v>0</v>
      </c>
      <c r="P10" s="12">
        <f t="shared" si="2"/>
        <v>5390897.63</v>
      </c>
    </row>
    <row r="11" spans="2:16" ht="18" customHeight="1">
      <c r="B11" s="13" t="s">
        <v>23</v>
      </c>
      <c r="C11" s="11">
        <v>2111</v>
      </c>
      <c r="D11" s="12">
        <v>418494.59</v>
      </c>
      <c r="E11" s="12">
        <v>419978.65</v>
      </c>
      <c r="F11" s="12">
        <v>431475.16</v>
      </c>
      <c r="G11" s="12">
        <v>406000.03</v>
      </c>
      <c r="H11" s="12">
        <v>427222.24</v>
      </c>
      <c r="I11" s="12">
        <v>851480.52</v>
      </c>
      <c r="J11" s="12">
        <v>284585.01</v>
      </c>
      <c r="K11" s="12">
        <v>328458.74</v>
      </c>
      <c r="L11" s="12">
        <v>414145.33</v>
      </c>
      <c r="M11" s="12">
        <v>419915.35</v>
      </c>
      <c r="N11" s="12"/>
      <c r="O11" s="12"/>
      <c r="P11" s="12">
        <f t="shared" si="2"/>
        <v>4401755.62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94026.7</v>
      </c>
      <c r="E13" s="12">
        <v>93536.96</v>
      </c>
      <c r="F13" s="12">
        <v>96425.38</v>
      </c>
      <c r="G13" s="12">
        <v>91295.91</v>
      </c>
      <c r="H13" s="12">
        <v>104387.36</v>
      </c>
      <c r="I13" s="12">
        <v>191096.82</v>
      </c>
      <c r="J13" s="12">
        <v>61252.08</v>
      </c>
      <c r="K13" s="12">
        <v>70864.8</v>
      </c>
      <c r="L13" s="12">
        <v>90401.9</v>
      </c>
      <c r="M13" s="12">
        <v>95854.1</v>
      </c>
      <c r="N13" s="12"/>
      <c r="O13" s="12"/>
      <c r="P13" s="12">
        <f t="shared" si="2"/>
        <v>989142.0100000001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4686.61</v>
      </c>
      <c r="E14" s="12">
        <f>E15++E16+E17+E18+E19+E20+E20+E21+E28</f>
        <v>49834.72</v>
      </c>
      <c r="F14" s="12">
        <f>F15++F16+F17+F18+F19+F20+F20+F21+F28</f>
        <v>217039.36</v>
      </c>
      <c r="G14" s="12">
        <f>G15++G16+G17+G18+G19+G20+G20+G21+G28</f>
        <v>129562.20000000001</v>
      </c>
      <c r="H14" s="12">
        <f aca="true" t="shared" si="4" ref="H14:O14">H15++H16+H17+H18+H19+H20+H20+H21+H28</f>
        <v>177737.19</v>
      </c>
      <c r="I14" s="12">
        <f t="shared" si="4"/>
        <v>59720.17</v>
      </c>
      <c r="J14" s="12">
        <f t="shared" si="4"/>
        <v>61275.7</v>
      </c>
      <c r="K14" s="12">
        <f t="shared" si="4"/>
        <v>73203.1</v>
      </c>
      <c r="L14" s="12">
        <f t="shared" si="4"/>
        <v>75604.77</v>
      </c>
      <c r="M14" s="12">
        <f t="shared" si="4"/>
        <v>62494.08</v>
      </c>
      <c r="N14" s="12">
        <f t="shared" si="4"/>
        <v>0</v>
      </c>
      <c r="O14" s="12">
        <f t="shared" si="4"/>
        <v>0</v>
      </c>
      <c r="P14" s="12">
        <f t="shared" si="2"/>
        <v>911157.9</v>
      </c>
    </row>
    <row r="15" spans="2:16" ht="28.5" customHeight="1">
      <c r="B15" s="16" t="s">
        <v>27</v>
      </c>
      <c r="C15" s="11">
        <v>2210</v>
      </c>
      <c r="D15" s="12"/>
      <c r="E15" s="12">
        <v>915</v>
      </c>
      <c r="F15" s="12"/>
      <c r="G15" s="12">
        <v>934</v>
      </c>
      <c r="H15" s="12"/>
      <c r="I15" s="12"/>
      <c r="J15" s="12"/>
      <c r="K15" s="12">
        <v>935</v>
      </c>
      <c r="L15" s="12">
        <v>7455</v>
      </c>
      <c r="M15" s="12">
        <f>3440</f>
        <v>3440</v>
      </c>
      <c r="N15" s="12"/>
      <c r="O15" s="12"/>
      <c r="P15" s="12">
        <f t="shared" si="2"/>
        <v>13679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4686.61</v>
      </c>
      <c r="E17" s="12">
        <v>47672.47</v>
      </c>
      <c r="F17" s="12">
        <v>58102.68</v>
      </c>
      <c r="G17" s="12">
        <v>38097.9</v>
      </c>
      <c r="H17" s="12">
        <v>34902.47</v>
      </c>
      <c r="I17" s="17">
        <v>36686.68</v>
      </c>
      <c r="J17" s="18">
        <v>30724.2</v>
      </c>
      <c r="K17" s="12">
        <v>35009.47</v>
      </c>
      <c r="L17" s="12">
        <v>40616.3</v>
      </c>
      <c r="M17" s="12">
        <v>26412.8</v>
      </c>
      <c r="N17" s="12"/>
      <c r="O17" s="12"/>
      <c r="P17" s="12">
        <f t="shared" si="2"/>
        <v>352911.57999999996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1675.93</v>
      </c>
      <c r="G18" s="12">
        <v>5838.68</v>
      </c>
      <c r="H18" s="12">
        <v>79625.24</v>
      </c>
      <c r="I18" s="12">
        <v>481.03</v>
      </c>
      <c r="J18" s="12">
        <v>1376.09</v>
      </c>
      <c r="K18" s="12">
        <v>14115.38</v>
      </c>
      <c r="L18" s="12">
        <v>874.19</v>
      </c>
      <c r="M18" s="12">
        <f>1521.9</f>
        <v>1521.9</v>
      </c>
      <c r="N18" s="12"/>
      <c r="O18" s="12"/>
      <c r="P18" s="12">
        <f t="shared" si="2"/>
        <v>105508.44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1247.25</v>
      </c>
      <c r="F21" s="12">
        <f>F22+F23+F24+F25+F26+F27</f>
        <v>157260.75</v>
      </c>
      <c r="G21" s="12">
        <f>G22+G23+G24+G25+G26+G27</f>
        <v>84691.62000000001</v>
      </c>
      <c r="H21" s="12">
        <f aca="true" t="shared" si="5" ref="H21:O21">H22+H23+H24+H25+H26+H27</f>
        <v>63209.479999999996</v>
      </c>
      <c r="I21" s="12">
        <f t="shared" si="5"/>
        <v>22552.460000000003</v>
      </c>
      <c r="J21" s="12">
        <f t="shared" si="5"/>
        <v>28585.409999999996</v>
      </c>
      <c r="K21" s="12">
        <f t="shared" si="5"/>
        <v>23143.25</v>
      </c>
      <c r="L21" s="12">
        <f t="shared" si="5"/>
        <v>26659.28</v>
      </c>
      <c r="M21" s="12">
        <f t="shared" si="5"/>
        <v>31119.379999999997</v>
      </c>
      <c r="N21" s="12">
        <f t="shared" si="5"/>
        <v>0</v>
      </c>
      <c r="O21" s="12">
        <f t="shared" si="5"/>
        <v>0</v>
      </c>
      <c r="P21" s="12">
        <f t="shared" si="2"/>
        <v>438468.88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136588.07</v>
      </c>
      <c r="G22" s="12">
        <v>64088.49</v>
      </c>
      <c r="H22" s="12">
        <v>40900.17</v>
      </c>
      <c r="I22" s="12">
        <v>4979.65</v>
      </c>
      <c r="J22" s="12">
        <v>4933.44</v>
      </c>
      <c r="K22" s="12">
        <v>901.19</v>
      </c>
      <c r="L22" s="12">
        <v>2010.35</v>
      </c>
      <c r="M22" s="12">
        <f>4505.95</f>
        <v>4505.95</v>
      </c>
      <c r="N22" s="12"/>
      <c r="O22" s="12"/>
      <c r="P22" s="12">
        <f t="shared" si="2"/>
        <v>258907.31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18257.3</v>
      </c>
      <c r="G23" s="12">
        <v>7043.56</v>
      </c>
      <c r="H23" s="12">
        <v>7501.26</v>
      </c>
      <c r="I23" s="12">
        <v>5085.6</v>
      </c>
      <c r="J23" s="12">
        <v>8594.66</v>
      </c>
      <c r="K23" s="12">
        <v>8314.96</v>
      </c>
      <c r="L23" s="12">
        <v>9408.36</v>
      </c>
      <c r="M23" s="12">
        <v>10222.06</v>
      </c>
      <c r="N23" s="12"/>
      <c r="O23" s="12"/>
      <c r="P23" s="12">
        <f t="shared" si="2"/>
        <v>74427.76000000001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989.96</v>
      </c>
      <c r="G24" s="12">
        <v>11955.97</v>
      </c>
      <c r="H24" s="12">
        <v>14758.92</v>
      </c>
      <c r="I24" s="12">
        <v>11126.47</v>
      </c>
      <c r="J24" s="12">
        <v>14345.39</v>
      </c>
      <c r="K24" s="12">
        <v>13126.19</v>
      </c>
      <c r="L24" s="12">
        <v>14528.65</v>
      </c>
      <c r="M24" s="12">
        <f>11341.2+4049.38+288.87</f>
        <v>15679.450000000003</v>
      </c>
      <c r="N24" s="18"/>
      <c r="O24" s="12"/>
      <c r="P24" s="12">
        <f t="shared" si="2"/>
        <v>96510.99999999999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1247.25</v>
      </c>
      <c r="F26" s="12">
        <v>1425.42</v>
      </c>
      <c r="G26" s="12">
        <f>1104.64+498.96</f>
        <v>1603.6000000000001</v>
      </c>
      <c r="H26" s="12">
        <v>49.13</v>
      </c>
      <c r="I26" s="12">
        <v>1360.74</v>
      </c>
      <c r="J26" s="12">
        <f>268.4+443.52</f>
        <v>711.92</v>
      </c>
      <c r="K26" s="12">
        <f>301.95+498.96</f>
        <v>800.91</v>
      </c>
      <c r="L26" s="12">
        <f>268.4+443.52</f>
        <v>711.92</v>
      </c>
      <c r="M26" s="12">
        <f>268.4+443.52</f>
        <v>711.92</v>
      </c>
      <c r="N26" s="12"/>
      <c r="O26" s="12"/>
      <c r="P26" s="12">
        <f t="shared" si="2"/>
        <v>8622.81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590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590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>
        <v>590</v>
      </c>
      <c r="K30" s="12"/>
      <c r="L30" s="12"/>
      <c r="M30" s="12"/>
      <c r="N30" s="12"/>
      <c r="O30" s="12"/>
      <c r="P30" s="12">
        <f t="shared" si="2"/>
        <v>590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>
        <v>124.97</v>
      </c>
      <c r="K42" s="12"/>
      <c r="L42" s="12">
        <v>229.91</v>
      </c>
      <c r="M42" s="12"/>
      <c r="N42" s="12"/>
      <c r="O42" s="12"/>
      <c r="P42" s="12">
        <f t="shared" si="2"/>
        <v>1482.3500000000001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0" t="s">
        <v>84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2:16" ht="15">
      <c r="B74" s="80" t="s">
        <v>85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5.75" thickBot="1">
      <c r="B75" s="80" t="s">
        <v>2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2:16" ht="15.75" customHeight="1" thickBot="1">
      <c r="B76" s="3" t="s">
        <v>3</v>
      </c>
      <c r="C76" s="4" t="s">
        <v>4</v>
      </c>
      <c r="D76" s="93" t="s">
        <v>86</v>
      </c>
      <c r="E76" s="88" t="s">
        <v>87</v>
      </c>
      <c r="F76" s="88" t="s">
        <v>88</v>
      </c>
      <c r="G76" s="88" t="s">
        <v>89</v>
      </c>
      <c r="H76" s="88" t="s">
        <v>90</v>
      </c>
      <c r="I76" s="88" t="s">
        <v>91</v>
      </c>
      <c r="J76" s="88" t="s">
        <v>92</v>
      </c>
      <c r="K76" s="88" t="s">
        <v>93</v>
      </c>
      <c r="L76" s="88" t="s">
        <v>94</v>
      </c>
      <c r="M76" s="88" t="s">
        <v>95</v>
      </c>
      <c r="N76" s="88" t="s">
        <v>96</v>
      </c>
      <c r="O76" s="88" t="s">
        <v>97</v>
      </c>
      <c r="P76" s="90" t="s">
        <v>98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22359.45</v>
      </c>
      <c r="E79" s="12">
        <f t="shared" si="8"/>
        <v>54761.29</v>
      </c>
      <c r="F79" s="12">
        <f t="shared" si="8"/>
        <v>20123.3</v>
      </c>
      <c r="G79" s="12">
        <f t="shared" si="8"/>
        <v>45951.11</v>
      </c>
      <c r="H79" s="12">
        <f t="shared" si="8"/>
        <v>60993.83</v>
      </c>
      <c r="I79" s="12">
        <f t="shared" si="8"/>
        <v>41219.85</v>
      </c>
      <c r="J79" s="12">
        <f t="shared" si="8"/>
        <v>35419.58</v>
      </c>
      <c r="K79" s="12">
        <f t="shared" si="8"/>
        <v>21759.06</v>
      </c>
      <c r="L79" s="12">
        <f t="shared" si="8"/>
        <v>50319.4</v>
      </c>
      <c r="M79" s="12">
        <f t="shared" si="8"/>
        <v>47601.33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400508.20000000007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22359.45</v>
      </c>
      <c r="E85" s="12">
        <f>E86+E87+E88+E89+E90+E91+E92+E99</f>
        <v>54761.29</v>
      </c>
      <c r="F85" s="12">
        <f>F86+F87+F88+F89+F90+F91+F92+F99</f>
        <v>20123.3</v>
      </c>
      <c r="G85" s="12">
        <f>G86+G87+G88+G89+G90+G91+G92+G99</f>
        <v>45951.11</v>
      </c>
      <c r="H85" s="12">
        <f aca="true" t="shared" si="12" ref="H85:O85">H86+H87+H88+H89+H90+H91+H92+H99</f>
        <v>60993.83</v>
      </c>
      <c r="I85" s="12">
        <f t="shared" si="12"/>
        <v>41219.85</v>
      </c>
      <c r="J85" s="12">
        <f t="shared" si="12"/>
        <v>35419.58</v>
      </c>
      <c r="K85" s="12">
        <f t="shared" si="12"/>
        <v>21759.06</v>
      </c>
      <c r="L85" s="12">
        <f t="shared" si="12"/>
        <v>50319.4</v>
      </c>
      <c r="M85" s="12">
        <f t="shared" si="12"/>
        <v>47601.33</v>
      </c>
      <c r="N85" s="12">
        <f t="shared" si="12"/>
        <v>0</v>
      </c>
      <c r="O85" s="12">
        <f t="shared" si="12"/>
        <v>0</v>
      </c>
      <c r="P85" s="12">
        <f t="shared" si="10"/>
        <v>400508.20000000007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22359.45</v>
      </c>
      <c r="E88" s="12">
        <v>54761.29</v>
      </c>
      <c r="F88" s="12">
        <v>20123.3</v>
      </c>
      <c r="G88" s="12">
        <v>45951.11</v>
      </c>
      <c r="H88" s="12">
        <v>60993.83</v>
      </c>
      <c r="I88" s="26">
        <v>41219.85</v>
      </c>
      <c r="J88" s="26">
        <v>35419.58</v>
      </c>
      <c r="K88" s="12">
        <v>21759.06</v>
      </c>
      <c r="L88" s="12">
        <v>50319.4</v>
      </c>
      <c r="M88" s="12">
        <v>47601.33</v>
      </c>
      <c r="N88" s="12"/>
      <c r="O88" s="12"/>
      <c r="P88" s="12">
        <f t="shared" si="10"/>
        <v>400508.20000000007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99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80" t="s">
        <v>2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2.5" customHeight="1" thickBot="1">
      <c r="B147" s="3" t="s">
        <v>3</v>
      </c>
      <c r="C147" s="4" t="s">
        <v>4</v>
      </c>
      <c r="D147" s="93" t="s">
        <v>5</v>
      </c>
      <c r="E147" s="88" t="s">
        <v>6</v>
      </c>
      <c r="F147" s="88" t="s">
        <v>7</v>
      </c>
      <c r="G147" s="88" t="s">
        <v>8</v>
      </c>
      <c r="H147" s="88" t="s">
        <v>9</v>
      </c>
      <c r="I147" s="88" t="s">
        <v>10</v>
      </c>
      <c r="J147" s="88" t="s">
        <v>11</v>
      </c>
      <c r="K147" s="88" t="s">
        <v>12</v>
      </c>
      <c r="L147" s="88" t="s">
        <v>13</v>
      </c>
      <c r="M147" s="88" t="s">
        <v>14</v>
      </c>
      <c r="N147" s="88" t="s">
        <v>15</v>
      </c>
      <c r="O147" s="88" t="s">
        <v>16</v>
      </c>
      <c r="P147" s="90" t="s">
        <v>100</v>
      </c>
    </row>
    <row r="148" spans="2:16" ht="16.5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9016</v>
      </c>
      <c r="I149" s="12">
        <f t="shared" si="17"/>
        <v>9016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18032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9016</v>
      </c>
      <c r="I150" s="12">
        <f t="shared" si="18"/>
        <v>9016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18032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9016</v>
      </c>
      <c r="I155" s="12">
        <f t="shared" si="21"/>
        <v>9016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18032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f>9016</f>
        <v>9016</v>
      </c>
      <c r="I157" s="12">
        <f>9016</f>
        <v>9016</v>
      </c>
      <c r="J157" s="12"/>
      <c r="K157" s="12"/>
      <c r="L157" s="12"/>
      <c r="M157" s="12"/>
      <c r="N157" s="12"/>
      <c r="O157" s="12"/>
      <c r="P157" s="12">
        <f t="shared" si="19"/>
        <v>18032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8" t="s">
        <v>101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15">
      <c r="B164" s="80" t="s">
        <v>2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5.5" customHeight="1">
      <c r="B166" s="81"/>
      <c r="C166" s="82"/>
      <c r="D166" s="77" t="s">
        <v>102</v>
      </c>
      <c r="E166" s="77" t="s">
        <v>103</v>
      </c>
      <c r="F166" s="77" t="s">
        <v>104</v>
      </c>
      <c r="G166" s="77" t="s">
        <v>105</v>
      </c>
      <c r="H166" s="77" t="s">
        <v>106</v>
      </c>
      <c r="I166" s="77" t="s">
        <v>104</v>
      </c>
      <c r="J166" s="76" t="s">
        <v>107</v>
      </c>
      <c r="K166" s="76" t="s">
        <v>108</v>
      </c>
      <c r="L166" s="77" t="s">
        <v>104</v>
      </c>
      <c r="M166" s="76" t="s">
        <v>109</v>
      </c>
      <c r="N166" s="76" t="s">
        <v>110</v>
      </c>
      <c r="O166" s="77" t="s">
        <v>104</v>
      </c>
      <c r="P166" s="86"/>
    </row>
    <row r="167" spans="2:16" ht="20.25" customHeight="1">
      <c r="B167" s="83"/>
      <c r="C167" s="84"/>
      <c r="D167" s="67"/>
      <c r="E167" s="76"/>
      <c r="F167" s="77"/>
      <c r="G167" s="67"/>
      <c r="H167" s="76"/>
      <c r="I167" s="77"/>
      <c r="J167" s="67"/>
      <c r="K167" s="76"/>
      <c r="L167" s="77"/>
      <c r="M167" s="67"/>
      <c r="N167" s="76"/>
      <c r="O167" s="77"/>
      <c r="P167" s="87"/>
    </row>
    <row r="168" spans="2:16" ht="15">
      <c r="B168" s="32" t="s">
        <v>111</v>
      </c>
      <c r="C168" s="33">
        <v>300.99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300.99</v>
      </c>
      <c r="H173" s="55" t="s">
        <v>113</v>
      </c>
      <c r="I173" s="56">
        <f>F173+G168+G169+G170+G171+G172-H168-H169-H170-H171-H172</f>
        <v>300.99</v>
      </c>
      <c r="K173" s="55" t="s">
        <v>114</v>
      </c>
      <c r="L173" s="56">
        <f>I173+J168+J169+J170+J171+J172-K168-K169-K170-K171-K172</f>
        <v>300.99</v>
      </c>
      <c r="N173" s="55" t="s">
        <v>115</v>
      </c>
      <c r="O173" s="56">
        <f>L173+M168+M169+M170+M171+M172-N168-N169-N170-N171-N172</f>
        <v>300.99</v>
      </c>
    </row>
    <row r="174" spans="4:15" ht="23.25" customHeight="1">
      <c r="D174" s="76" t="s">
        <v>116</v>
      </c>
      <c r="E174" s="76" t="s">
        <v>117</v>
      </c>
      <c r="F174" s="77" t="s">
        <v>104</v>
      </c>
      <c r="G174" s="76" t="s">
        <v>118</v>
      </c>
      <c r="H174" s="76" t="s">
        <v>119</v>
      </c>
      <c r="I174" s="77" t="s">
        <v>104</v>
      </c>
      <c r="J174" s="76" t="s">
        <v>120</v>
      </c>
      <c r="K174" s="76" t="s">
        <v>121</v>
      </c>
      <c r="L174" s="77" t="s">
        <v>104</v>
      </c>
      <c r="M174" s="76" t="s">
        <v>122</v>
      </c>
      <c r="N174" s="76" t="s">
        <v>123</v>
      </c>
      <c r="O174" s="77" t="s">
        <v>104</v>
      </c>
    </row>
    <row r="175" spans="4:15" ht="24.75" customHeight="1">
      <c r="D175" s="76"/>
      <c r="E175" s="76"/>
      <c r="F175" s="77"/>
      <c r="G175" s="76"/>
      <c r="H175" s="76"/>
      <c r="I175" s="77"/>
      <c r="J175" s="76"/>
      <c r="K175" s="76"/>
      <c r="L175" s="77"/>
      <c r="M175" s="76"/>
      <c r="N175" s="76"/>
      <c r="O175" s="77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300.99</v>
      </c>
      <c r="H181" s="55" t="s">
        <v>125</v>
      </c>
      <c r="I181" s="56">
        <f>F181+G176+G177+G178+G179+G180-H176-H177-H178-H179-H180</f>
        <v>300.99</v>
      </c>
      <c r="K181" s="55" t="s">
        <v>126</v>
      </c>
      <c r="L181" s="56">
        <f>I181+J176+J177+J178+J179+J180-K176-K177-K178-K179-K180</f>
        <v>300.99</v>
      </c>
      <c r="N181" s="55" t="s">
        <v>127</v>
      </c>
      <c r="O181" s="56">
        <f>L181+M176+M177+M178+M179+M180-N176-N177-N178-N179-N180</f>
        <v>300.99</v>
      </c>
    </row>
    <row r="182" spans="4:15" ht="20.25" customHeight="1">
      <c r="D182" s="76" t="s">
        <v>128</v>
      </c>
      <c r="E182" s="76" t="s">
        <v>129</v>
      </c>
      <c r="F182" s="77" t="s">
        <v>104</v>
      </c>
      <c r="G182" s="76" t="s">
        <v>130</v>
      </c>
      <c r="H182" s="76" t="s">
        <v>131</v>
      </c>
      <c r="I182" s="77" t="s">
        <v>104</v>
      </c>
      <c r="J182" s="76" t="s">
        <v>132</v>
      </c>
      <c r="K182" s="76" t="s">
        <v>133</v>
      </c>
      <c r="L182" s="77" t="s">
        <v>104</v>
      </c>
      <c r="M182" s="76" t="s">
        <v>134</v>
      </c>
      <c r="N182" s="76" t="s">
        <v>135</v>
      </c>
      <c r="O182" s="77" t="s">
        <v>104</v>
      </c>
    </row>
    <row r="183" spans="4:15" ht="25.5" customHeight="1">
      <c r="D183" s="76"/>
      <c r="E183" s="76"/>
      <c r="F183" s="77"/>
      <c r="G183" s="76"/>
      <c r="H183" s="76"/>
      <c r="I183" s="77"/>
      <c r="J183" s="76"/>
      <c r="K183" s="76"/>
      <c r="L183" s="77"/>
      <c r="M183" s="76"/>
      <c r="N183" s="76"/>
      <c r="O183" s="77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300.99</v>
      </c>
      <c r="H189" s="55" t="s">
        <v>137</v>
      </c>
      <c r="I189" s="56">
        <f>F189+G184+G185+G186+G187+G188-H184-H185-H186-H187-H188</f>
        <v>300.99</v>
      </c>
      <c r="K189" s="55" t="s">
        <v>138</v>
      </c>
      <c r="L189" s="56">
        <f>I189+J184+J185+J186+J187+J188-K184-K185-K186-K187-K188</f>
        <v>300.99</v>
      </c>
      <c r="N189" s="55" t="s">
        <v>139</v>
      </c>
      <c r="O189" s="56">
        <f>L189+M184+M185+M186+M187+M188-N184-N185-N186-N187-N188</f>
        <v>300.99</v>
      </c>
    </row>
    <row r="190" spans="2:16" ht="15">
      <c r="B190" s="78" t="s">
        <v>140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15">
      <c r="B191" s="80" t="s">
        <v>2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1" t="s">
        <v>141</v>
      </c>
      <c r="C193" s="82"/>
      <c r="D193" s="76" t="s">
        <v>142</v>
      </c>
      <c r="E193" s="67" t="s">
        <v>143</v>
      </c>
      <c r="F193" s="69" t="s">
        <v>144</v>
      </c>
      <c r="G193" s="69" t="s">
        <v>145</v>
      </c>
      <c r="H193" s="69" t="s">
        <v>146</v>
      </c>
      <c r="I193" s="69" t="s">
        <v>147</v>
      </c>
      <c r="J193" s="69" t="s">
        <v>148</v>
      </c>
      <c r="K193" s="69" t="s">
        <v>149</v>
      </c>
      <c r="L193" s="69" t="s">
        <v>150</v>
      </c>
      <c r="M193" s="67" t="s">
        <v>151</v>
      </c>
      <c r="N193" s="67" t="s">
        <v>152</v>
      </c>
      <c r="O193" s="69" t="s">
        <v>153</v>
      </c>
      <c r="P193" s="70" t="s">
        <v>154</v>
      </c>
    </row>
    <row r="194" spans="2:16" ht="20.25" customHeight="1">
      <c r="B194" s="83"/>
      <c r="C194" s="84"/>
      <c r="D194" s="76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/>
      <c r="C195" s="73"/>
      <c r="D195" s="26"/>
      <c r="E195" s="60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0</v>
      </c>
    </row>
    <row r="196" spans="2:16" ht="15">
      <c r="B196" s="65"/>
      <c r="C196" s="6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0</v>
      </c>
    </row>
    <row r="197" spans="2:16" ht="15">
      <c r="B197" s="74"/>
      <c r="C197" s="75"/>
      <c r="D197" s="61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26">
        <f t="shared" si="23"/>
        <v>0</v>
      </c>
    </row>
    <row r="198" spans="2:16" ht="15">
      <c r="B198" s="65"/>
      <c r="C198" s="66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65"/>
      <c r="C199" s="66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5"/>
      <c r="C200" s="66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5"/>
      <c r="C201" s="66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5"/>
      <c r="C202" s="6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5"/>
      <c r="C203" s="6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5"/>
      <c r="C204" s="6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5"/>
      <c r="C205" s="6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2"/>
      <c r="C211" s="6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2"/>
      <c r="C212" s="6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2"/>
      <c r="C213" s="6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2"/>
      <c r="C214" s="6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2"/>
      <c r="C215" s="6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2"/>
      <c r="C216" s="6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2"/>
      <c r="C217" s="63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0</v>
      </c>
    </row>
    <row r="219" spans="2:16" ht="1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Vita</cp:lastModifiedBy>
  <dcterms:created xsi:type="dcterms:W3CDTF">2021-11-17T15:04:00Z</dcterms:created>
  <dcterms:modified xsi:type="dcterms:W3CDTF">2021-11-22T10:50:25Z</dcterms:modified>
  <cp:category/>
  <cp:version/>
  <cp:contentType/>
  <cp:contentStatus/>
</cp:coreProperties>
</file>